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. GESTÃO DE RISCOS\08_GESTÃO DE CAPITAL\05. PILAR III - RELATÓRIOS TRANSPARÊNCIA\3930 - Relatirio de Riscos (novo formato)\2023\1Q_2023\Publicação\"/>
    </mc:Choice>
  </mc:AlternateContent>
  <bookViews>
    <workbookView xWindow="0" yWindow="0" windowWidth="20490" windowHeight="7620"/>
  </bookViews>
  <sheets>
    <sheet name="Índice" sheetId="4" r:id="rId1"/>
    <sheet name="KM1" sheetId="11" r:id="rId2"/>
    <sheet name="OV1" sheetId="8" r:id="rId3"/>
    <sheet name="MR1" sheetId="3" r:id="rId4"/>
  </sheets>
  <definedNames>
    <definedName name="_AMO_UniqueIdentifier" hidden="1">"'c47fb085-b431-4948-a11d-60629b650801'"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8" l="1"/>
  <c r="F8" i="8"/>
  <c r="F23" i="8" s="1"/>
  <c r="F22" i="8"/>
  <c r="F7" i="8"/>
  <c r="D23" i="8" l="1"/>
  <c r="F20" i="8" l="1"/>
  <c r="F19" i="8"/>
  <c r="D8" i="8" l="1"/>
  <c r="F9" i="8" l="1"/>
  <c r="F6" i="8"/>
  <c r="J15" i="3" l="1"/>
</calcChain>
</file>

<file path=xl/sharedStrings.xml><?xml version="1.0" encoding="utf-8"?>
<sst xmlns="http://schemas.openxmlformats.org/spreadsheetml/2006/main" count="120" uniqueCount="75">
  <si>
    <t>Em R$ milhões</t>
  </si>
  <si>
    <t>Capital regulamentar - valores</t>
  </si>
  <si>
    <t>Capital Principal</t>
  </si>
  <si>
    <t>Nível I</t>
  </si>
  <si>
    <t>Patrimônio de Referência (PR)</t>
  </si>
  <si>
    <t>Excesso dos recursos aplicados no ativo permanente</t>
  </si>
  <si>
    <t>Destaque do PR</t>
  </si>
  <si>
    <t>Ativos ponderados pelo risco (RWA) - valores</t>
  </si>
  <si>
    <t>RWA total</t>
  </si>
  <si>
    <t>Capital regulamentar como proporção do RWA</t>
  </si>
  <si>
    <t>Índice de Capital Principal (ICP)</t>
  </si>
  <si>
    <t>Índice de Nível 1 (%)</t>
  </si>
  <si>
    <t>Índice de Basileia</t>
  </si>
  <si>
    <t xml:space="preserve">Adicional de Capital Principal (ACP) como proporção do RWA
</t>
  </si>
  <si>
    <t>Adicional de Conservação de Capital Principal - ACPConservação (%)</t>
  </si>
  <si>
    <t>Adicional Contracíclico de Capital Principal - ACPContracíclico (%)</t>
  </si>
  <si>
    <t xml:space="preserve">
Adicional de Importância Sistêmica de Capital Principal - ACPSistêmico (%)</t>
  </si>
  <si>
    <t>ACP total (%)</t>
  </si>
  <si>
    <t>Margem excedente de Capital Principal (%)</t>
  </si>
  <si>
    <t>Razão de Alavancagem (RA)</t>
  </si>
  <si>
    <t>Exposição</t>
  </si>
  <si>
    <t>RA (%)</t>
  </si>
  <si>
    <t>Indicador Liquidez de Curto Prazo (LCR)</t>
  </si>
  <si>
    <t>Total de Ativos de Alta Liquidez (HQLA)</t>
  </si>
  <si>
    <t>Na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</si>
  <si>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</si>
  <si>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</si>
  <si>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</si>
  <si>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</si>
  <si>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</si>
  <si>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</si>
  <si>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NA - Não aplicável</t>
  </si>
  <si>
    <t>RWA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</si>
  <si>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</si>
  <si>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</si>
  <si>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</si>
  <si>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</si>
  <si>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Do qual: mediante abordagem padronizada para risco de crédito de contraparte (SA-CCR)</t>
  </si>
  <si>
    <t>Do qual: mediante uso da abordagem CEM</t>
  </si>
  <si>
    <t>Do qual: mediante demais abordagens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</si>
  <si>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</si>
  <si>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</si>
  <si>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</si>
  <si>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</si>
  <si>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>Exposições de securitização - requerimento calculado mediante abordagem padronizada</t>
  </si>
  <si>
    <t>Valores referentes às exposições não deduzidas no cálculo do PR</t>
  </si>
  <si>
    <t>Risco de mercado</t>
  </si>
  <si>
    <t>Do qual: requerimento calculado mediante abordagem padronizada (RWAMPAD)</t>
  </si>
  <si>
    <t>Do qual: requerimento calculado mediante modelo interno (RWAMINT)</t>
  </si>
  <si>
    <t>Risco operacional</t>
  </si>
  <si>
    <t>TABELA MR1: ABORDAGEM PADRONIZADA - FATORES DE RISCO ASSOCIADOS AO RISCO DE MERCADO</t>
  </si>
  <si>
    <t>Fatores de risco</t>
  </si>
  <si>
    <r>
      <t>RWA</t>
    </r>
    <r>
      <rPr>
        <b/>
        <vertAlign val="subscript"/>
        <sz val="10"/>
        <color theme="1"/>
        <rFont val="Arial"/>
        <family val="2"/>
      </rPr>
      <t>MPAD</t>
    </r>
  </si>
  <si>
    <t>Taxas de juros</t>
  </si>
  <si>
    <t>Taxas de juros prefixada denominadas em Real (RWAJUR1)</t>
  </si>
  <si>
    <t>Taxas dos cupons de moeda estrangeira (RWAJUR2)</t>
  </si>
  <si>
    <t>Taxas dos cupons de índices de preço (RWAJUR3)</t>
  </si>
  <si>
    <t>Taxas dos cupons de taxas de juros (RWAJUR4)</t>
  </si>
  <si>
    <t>Preços de ações (RWAACS)</t>
  </si>
  <si>
    <t>Taxas de câmbio (RWACAM)</t>
  </si>
  <si>
    <t>Preços de mercadorias (commodities) (RWACOM)</t>
  </si>
  <si>
    <t>Total</t>
  </si>
  <si>
    <t>Relatório Circular 3.930 Pilar III - Planilha de Apoio</t>
  </si>
  <si>
    <t>KM1 - INFORMAÇÕES QUANTITATIVAS SOBRE OS REQUERIMENTOS PRUDENCIAIS</t>
  </si>
  <si>
    <t>OV1 - VISÃO GERAL DOS ATIVOS PONDERADOS PELO RISCO (RWA)</t>
  </si>
  <si>
    <t>MR1 - ABORDAGEM PADRONIZADA - FATORES DE RISCO ASSOCIADOS AO RISCO DE MERCADO</t>
  </si>
  <si>
    <t>TABELA KM1: INFORMAÇÕES QUANTITATIVAS SOBRE OS REQUERIMENTOS PRUDENCIAIS</t>
  </si>
  <si>
    <t>TABELA OV1: VISÃO GERAL DOS ATIVOS PONDERADOS PELO RISCO (RWA)</t>
  </si>
  <si>
    <t>Voltar</t>
  </si>
  <si>
    <t xml:space="preserve">Total </t>
  </si>
  <si>
    <t>1.25%</t>
  </si>
  <si>
    <t>2.25%</t>
  </si>
  <si>
    <t>-</t>
  </si>
  <si>
    <t>3103/2023</t>
  </si>
  <si>
    <t>TABELAS - 1º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</si>
</sst>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* #,##0.00_);_(* \(#,##0.00\);_(* &quot;-&quot;??_);_(@_)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vertAlign val="subscript"/>
      <sz val="10"/>
      <color theme="1"/>
      <name val="Arial"/>
      <family val="2"/>
    </font>
    <font>
      <b/>
      <sz val="16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6" fillId="3" borderId="0" xfId="0" applyFont="1" applyFill="1" applyBorder="1"/>
    <xf numFmtId="0" fontId="4" fillId="0" borderId="1" xfId="0" applyFont="1" applyFill="1" applyBorder="1"/>
    <xf numFmtId="0" fontId="5" fillId="3" borderId="2" xfId="0" applyFont="1" applyFill="1" applyBorder="1"/>
    <xf numFmtId="0" fontId="5" fillId="3" borderId="0" xfId="0" applyFont="1" applyFill="1" applyBorder="1"/>
    <xf numFmtId="0" fontId="4" fillId="0" borderId="1" xfId="0" applyFont="1" applyFill="1" applyBorder="1" applyAlignment="1"/>
    <xf numFmtId="0" fontId="5" fillId="3" borderId="0" xfId="0" applyFont="1" applyFill="1" applyBorder="1" applyAlignment="1"/>
    <xf numFmtId="0" fontId="3" fillId="0" borderId="0" xfId="0" applyFont="1"/>
    <xf numFmtId="0" fontId="5" fillId="0" borderId="0" xfId="0" applyFont="1" applyBorder="1"/>
    <xf numFmtId="0" fontId="4" fillId="0" borderId="4" xfId="0" applyFont="1" applyBorder="1"/>
    <xf numFmtId="164" fontId="8" fillId="0" borderId="0" xfId="2" applyNumberFormat="1" applyFont="1" applyFill="1" applyBorder="1" applyAlignment="1">
      <alignment horizontal="right" vertical="center" wrapText="1"/>
    </xf>
    <xf numFmtId="164" fontId="8" fillId="3" borderId="0" xfId="2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right"/>
    </xf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5" fillId="3" borderId="3" xfId="0" applyFont="1" applyFill="1" applyBorder="1"/>
    <xf numFmtId="164" fontId="8" fillId="3" borderId="3" xfId="2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4" fillId="3" borderId="1" xfId="0" applyFont="1" applyFill="1" applyBorder="1"/>
    <xf numFmtId="164" fontId="9" fillId="3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Border="1"/>
    <xf numFmtId="0" fontId="4" fillId="0" borderId="5" xfId="0" applyFont="1" applyFill="1" applyBorder="1"/>
    <xf numFmtId="0" fontId="0" fillId="0" borderId="0" xfId="0" applyBorder="1" applyAlignment="1">
      <alignment horizontal="right"/>
    </xf>
    <xf numFmtId="164" fontId="9" fillId="0" borderId="1" xfId="2" applyNumberFormat="1" applyFont="1" applyFill="1" applyBorder="1" applyAlignment="1">
      <alignment horizontal="right" vertical="center" wrapText="1"/>
    </xf>
    <xf numFmtId="0" fontId="0" fillId="0" borderId="0" xfId="0" applyFill="1"/>
    <xf numFmtId="0" fontId="11" fillId="0" borderId="0" xfId="0" applyFont="1" applyFill="1" applyBorder="1" applyAlignment="1">
      <alignment vertical="center"/>
    </xf>
    <xf numFmtId="0" fontId="12" fillId="0" borderId="0" xfId="0" applyFont="1" applyFill="1"/>
    <xf numFmtId="0" fontId="13" fillId="0" borderId="0" xfId="0" applyFont="1" applyFill="1"/>
    <xf numFmtId="0" fontId="15" fillId="0" borderId="0" xfId="0" applyFont="1" applyFill="1"/>
    <xf numFmtId="0" fontId="14" fillId="0" borderId="0" xfId="4"/>
    <xf numFmtId="0" fontId="4" fillId="0" borderId="0" xfId="0" applyFont="1" applyFill="1" applyBorder="1" applyAlignment="1">
      <alignment horizontal="center" wrapText="1"/>
    </xf>
    <xf numFmtId="164" fontId="8" fillId="0" borderId="6" xfId="2" applyNumberFormat="1" applyFont="1" applyFill="1" applyBorder="1" applyAlignment="1">
      <alignment horizontal="right" vertical="center" wrapText="1"/>
    </xf>
    <xf numFmtId="164" fontId="8" fillId="3" borderId="6" xfId="2" applyNumberFormat="1" applyFont="1" applyFill="1" applyBorder="1" applyAlignment="1">
      <alignment horizontal="right" vertical="center" wrapText="1"/>
    </xf>
    <xf numFmtId="164" fontId="8" fillId="3" borderId="8" xfId="2" applyNumberFormat="1" applyFont="1" applyFill="1" applyBorder="1" applyAlignment="1">
      <alignment horizontal="right" vertical="center" wrapText="1"/>
    </xf>
    <xf numFmtId="164" fontId="9" fillId="3" borderId="7" xfId="2" applyNumberFormat="1" applyFont="1" applyFill="1" applyBorder="1" applyAlignment="1">
      <alignment horizontal="right" vertical="center" wrapText="1"/>
    </xf>
    <xf numFmtId="0" fontId="16" fillId="2" borderId="3" xfId="0" applyFont="1" applyFill="1" applyBorder="1"/>
    <xf numFmtId="0" fontId="19" fillId="2" borderId="3" xfId="0" applyFont="1" applyFill="1" applyBorder="1"/>
    <xf numFmtId="0" fontId="18" fillId="3" borderId="0" xfId="0" applyFont="1" applyFill="1"/>
    <xf numFmtId="0" fontId="18" fillId="3" borderId="3" xfId="0" applyFont="1" applyFill="1" applyBorder="1"/>
    <xf numFmtId="0" fontId="17" fillId="0" borderId="1" xfId="0" applyFont="1" applyBorder="1"/>
    <xf numFmtId="167" fontId="0" fillId="0" borderId="0" xfId="0" applyNumberFormat="1"/>
    <xf numFmtId="0" fontId="20" fillId="2" borderId="3" xfId="0" applyFont="1" applyFill="1" applyBorder="1"/>
    <xf numFmtId="15" fontId="20" fillId="2" borderId="0" xfId="0" applyNumberFormat="1" applyFont="1" applyFill="1" applyBorder="1"/>
    <xf numFmtId="0" fontId="4" fillId="0" borderId="0" xfId="0" applyFont="1" applyAlignment="1">
      <alignment horizontal="center"/>
    </xf>
    <xf numFmtId="15" fontId="4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1" fillId="0" borderId="0" xfId="4" applyFont="1" applyFill="1"/>
    <xf numFmtId="164" fontId="6" fillId="3" borderId="0" xfId="1" applyNumberFormat="1" applyFont="1" applyFill="1" applyBorder="1" applyAlignment="1">
      <alignment horizontal="center"/>
    </xf>
    <xf numFmtId="164" fontId="6" fillId="3" borderId="0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/>
    </xf>
    <xf numFmtId="164" fontId="8" fillId="3" borderId="0" xfId="2" applyNumberFormat="1" applyFont="1" applyFill="1" applyBorder="1" applyAlignment="1">
      <alignment horizontal="center" vertical="center" wrapText="1"/>
    </xf>
    <xf numFmtId="10" fontId="5" fillId="3" borderId="0" xfId="0" applyNumberFormat="1" applyFont="1" applyFill="1" applyBorder="1" applyAlignment="1">
      <alignment horizontal="center"/>
    </xf>
    <xf numFmtId="10" fontId="8" fillId="3" borderId="0" xfId="3" applyNumberFormat="1" applyFont="1" applyFill="1" applyBorder="1" applyAlignment="1">
      <alignment horizontal="center" vertical="center" wrapText="1"/>
    </xf>
    <xf numFmtId="165" fontId="5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3" fontId="6" fillId="3" borderId="0" xfId="2" applyNumberFormat="1" applyFont="1" applyFill="1" applyBorder="1" applyAlignment="1">
      <alignment horizontal="center" vertical="center" wrapText="1"/>
    </xf>
    <xf numFmtId="164" fontId="0" fillId="0" borderId="0" xfId="0" applyNumberFormat="1"/>
    <xf numFmtId="10" fontId="5" fillId="0" borderId="0" xfId="0" applyNumberFormat="1" applyFont="1"/>
    <xf numFmtId="2" fontId="5" fillId="0" borderId="0" xfId="0" applyNumberFormat="1" applyFont="1"/>
    <xf numFmtId="164" fontId="9" fillId="3" borderId="0" xfId="2" applyNumberFormat="1" applyFont="1" applyFill="1" applyBorder="1" applyAlignment="1">
      <alignment horizontal="right" vertical="center" wrapText="1"/>
    </xf>
    <xf numFmtId="1" fontId="0" fillId="0" borderId="0" xfId="0" applyNumberFormat="1"/>
    <xf numFmtId="0" fontId="4" fillId="0" borderId="0" xfId="0" applyFont="1" applyFill="1" applyBorder="1" applyAlignment="1">
      <alignment horizontal="center" vertical="center"/>
    </xf>
    <xf numFmtId="15" fontId="16" fillId="2" borderId="3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/>
    </xf>
  </cellXfs>
  <cellStyles count="6">
    <cellStyle name="Hiperlink" xfId="4" builtinId="8"/>
    <cellStyle name="Normal" xfId="0" builtinId="0"/>
    <cellStyle name="Porcentagem 2" xfId="3"/>
    <cellStyle name="Separador de milhares 2" xfId="2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0</xdr:row>
      <xdr:rowOff>161925</xdr:rowOff>
    </xdr:from>
    <xdr:to>
      <xdr:col>12</xdr:col>
      <xdr:colOff>585226</xdr:colOff>
      <xdr:row>4</xdr:row>
      <xdr:rowOff>77433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161925"/>
          <a:ext cx="1690126" cy="74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3:N17"/>
  <sheetViews>
    <sheetView showGridLines="0" showRowColHeaders="0" tabSelected="1" zoomScaleNormal="100" workbookViewId="0"/>
  </sheetViews>
  <sheetFormatPr defaultColWidth="0" defaultRowHeight="15" x14ac:dyDescent="0.25"/>
  <cols>
    <col min="1" max="14" width="9.140625" style="31" customWidth="1"/>
    <col min="15" max="16384" width="9.140625" style="31" hidden="1"/>
  </cols>
  <sheetData>
    <row r="3" spans="2:4" ht="20.25" x14ac:dyDescent="0.25">
      <c r="B3" s="32" t="s">
        <v>62</v>
      </c>
      <c r="C3" s="32"/>
      <c r="D3" s="32"/>
    </row>
    <row r="5" spans="2:4" x14ac:dyDescent="0.25">
      <c r="B5" s="33" t="s">
        <v>74</v>
      </c>
    </row>
    <row r="6" spans="2:4" s="34" customFormat="1" ht="18" customHeight="1" x14ac:dyDescent="0.25">
      <c r="B6" s="36" t="s">
        <v>63</v>
      </c>
    </row>
    <row r="7" spans="2:4" s="34" customFormat="1" ht="18" customHeight="1" x14ac:dyDescent="0.25">
      <c r="B7" s="36" t="s">
        <v>64</v>
      </c>
    </row>
    <row r="8" spans="2:4" x14ac:dyDescent="0.25">
      <c r="B8" s="36" t="s">
        <v>65</v>
      </c>
    </row>
    <row r="9" spans="2:4" x14ac:dyDescent="0.25">
      <c r="B9" s="54"/>
    </row>
    <row r="17" spans="8:8" x14ac:dyDescent="0.25">
      <c r="H17" s="35"/>
    </row>
  </sheetData>
  <hyperlinks>
    <hyperlink ref="B6" location="'KM1'!A1" display="KM1 - INFORMAÇÕES QUANTITATIVAS SOBRE OS REQUERIMENTOS PRUDENCIAIS"/>
    <hyperlink ref="B7" location="'OV1'!A1" display="OV1 - VISÃO GERAL DOS ATIVOS PONDERADOS PELO RISCO (RWA)"/>
    <hyperlink ref="B8" location="'MR1'!A1" display="MR1 - ABORDAGEM PADRONIZADA - FATORES DE RISCO ASSOCIADOS AO RISCO DE MERCADO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B2:J37"/>
  <sheetViews>
    <sheetView showGridLines="0" workbookViewId="0"/>
  </sheetViews>
  <sheetFormatPr defaultRowHeight="12.75" x14ac:dyDescent="0.2"/>
  <cols>
    <col min="1" max="1" width="3.7109375" style="1" customWidth="1"/>
    <col min="2" max="2" width="68.42578125" style="1" bestFit="1" customWidth="1"/>
    <col min="3" max="3" width="20" style="1" customWidth="1"/>
    <col min="4" max="4" width="16.7109375" style="1" customWidth="1"/>
    <col min="5" max="7" width="16.42578125" style="1" bestFit="1" customWidth="1"/>
    <col min="8" max="16384" width="9.140625" style="1"/>
  </cols>
  <sheetData>
    <row r="2" spans="2:10" ht="15" x14ac:dyDescent="0.25">
      <c r="B2" s="52"/>
      <c r="C2" s="50" t="s">
        <v>66</v>
      </c>
      <c r="F2" s="36" t="s">
        <v>68</v>
      </c>
    </row>
    <row r="5" spans="2:10" x14ac:dyDescent="0.2">
      <c r="B5" s="2"/>
      <c r="C5" s="3"/>
      <c r="D5" s="3"/>
      <c r="E5" s="3"/>
      <c r="F5" s="3"/>
      <c r="G5" s="3"/>
    </row>
    <row r="6" spans="2:10" x14ac:dyDescent="0.2">
      <c r="B6" s="2" t="s">
        <v>0</v>
      </c>
      <c r="C6" s="51">
        <v>45016</v>
      </c>
      <c r="D6" s="51">
        <v>44926</v>
      </c>
      <c r="E6" s="51">
        <v>44834</v>
      </c>
      <c r="F6" s="51">
        <v>44742</v>
      </c>
      <c r="G6" s="51">
        <v>44651</v>
      </c>
    </row>
    <row r="7" spans="2:10" ht="15" x14ac:dyDescent="0.2">
      <c r="B7" s="4" t="s">
        <v>1</v>
      </c>
      <c r="C7" s="4"/>
      <c r="D7" s="4"/>
      <c r="E7" s="4"/>
      <c r="F7" s="4"/>
      <c r="G7" s="4"/>
    </row>
    <row r="8" spans="2:10" x14ac:dyDescent="0.2">
      <c r="B8" s="5" t="s">
        <v>2</v>
      </c>
      <c r="C8" s="64">
        <v>2399.66588933</v>
      </c>
      <c r="D8" s="64">
        <v>2392.8038378299998</v>
      </c>
      <c r="E8" s="64">
        <v>2293.7395424400002</v>
      </c>
      <c r="F8" s="64">
        <v>2418.0707895999999</v>
      </c>
      <c r="G8" s="64">
        <v>2168.7441790799994</v>
      </c>
    </row>
    <row r="9" spans="2:10" x14ac:dyDescent="0.2">
      <c r="B9" s="5" t="s">
        <v>3</v>
      </c>
      <c r="C9" s="64">
        <v>2399.66588933</v>
      </c>
      <c r="D9" s="64">
        <v>2392.8038378299998</v>
      </c>
      <c r="E9" s="64">
        <v>2293.7395424400002</v>
      </c>
      <c r="F9" s="64">
        <v>2418.0707895999999</v>
      </c>
      <c r="G9" s="64">
        <v>2168.7441790799994</v>
      </c>
    </row>
    <row r="10" spans="2:10" x14ac:dyDescent="0.2">
      <c r="B10" s="5" t="s">
        <v>4</v>
      </c>
      <c r="C10" s="64">
        <v>2399.66588933</v>
      </c>
      <c r="D10" s="64">
        <v>2392.8038378299998</v>
      </c>
      <c r="E10" s="64">
        <v>2293.7395424400002</v>
      </c>
      <c r="F10" s="64">
        <v>2418.0707895999999</v>
      </c>
      <c r="G10" s="64">
        <v>2168.7441790799994</v>
      </c>
    </row>
    <row r="11" spans="2:10" x14ac:dyDescent="0.2">
      <c r="B11" s="5" t="s">
        <v>5</v>
      </c>
      <c r="C11" s="55" t="s">
        <v>72</v>
      </c>
      <c r="D11" s="55"/>
      <c r="E11" s="55"/>
      <c r="F11" s="55"/>
      <c r="G11" s="56">
        <v>0</v>
      </c>
    </row>
    <row r="12" spans="2:10" x14ac:dyDescent="0.2">
      <c r="B12" s="5" t="s">
        <v>6</v>
      </c>
      <c r="C12" s="55" t="s">
        <v>72</v>
      </c>
      <c r="D12" s="55"/>
      <c r="E12" s="55"/>
      <c r="F12" s="55"/>
      <c r="G12" s="56">
        <v>0</v>
      </c>
    </row>
    <row r="13" spans="2:10" ht="13.5" thickBot="1" x14ac:dyDescent="0.25">
      <c r="B13" s="6" t="s">
        <v>7</v>
      </c>
      <c r="C13" s="57"/>
      <c r="D13" s="57"/>
      <c r="E13" s="57"/>
      <c r="F13" s="57"/>
      <c r="G13" s="57"/>
    </row>
    <row r="14" spans="2:10" x14ac:dyDescent="0.2">
      <c r="B14" s="7" t="s">
        <v>8</v>
      </c>
      <c r="C14" s="58">
        <v>14628.179980659999</v>
      </c>
      <c r="D14" s="58">
        <v>14616.847455373178</v>
      </c>
      <c r="E14" s="58">
        <v>13824.362828989999</v>
      </c>
      <c r="F14" s="58">
        <v>13276.363081110001</v>
      </c>
      <c r="G14" s="65">
        <v>12808.671130156697</v>
      </c>
    </row>
    <row r="15" spans="2:10" ht="13.5" thickBot="1" x14ac:dyDescent="0.25">
      <c r="B15" s="6" t="s">
        <v>9</v>
      </c>
      <c r="C15" s="57"/>
      <c r="D15" s="57"/>
      <c r="E15" s="57"/>
      <c r="F15" s="57"/>
      <c r="G15" s="57"/>
    </row>
    <row r="16" spans="2:10" x14ac:dyDescent="0.2">
      <c r="B16" s="8" t="s">
        <v>10</v>
      </c>
      <c r="C16" s="60">
        <v>0.16404405008022951</v>
      </c>
      <c r="D16" s="60">
        <v>0.16370177257000798</v>
      </c>
      <c r="E16" s="60">
        <v>0.16592009127755072</v>
      </c>
      <c r="F16" s="60">
        <v>0.18213352367867236</v>
      </c>
      <c r="G16" s="60">
        <v>0.16931843725567397</v>
      </c>
      <c r="I16" s="67"/>
      <c r="J16" s="67"/>
    </row>
    <row r="17" spans="2:9" x14ac:dyDescent="0.2">
      <c r="B17" s="8" t="s">
        <v>11</v>
      </c>
      <c r="C17" s="60">
        <v>0.16404405008022951</v>
      </c>
      <c r="D17" s="60">
        <v>0.16370177257000798</v>
      </c>
      <c r="E17" s="60">
        <v>0.16592009127755072</v>
      </c>
      <c r="F17" s="60">
        <v>0.18213352367867236</v>
      </c>
      <c r="G17" s="60">
        <v>0.16931843725567397</v>
      </c>
    </row>
    <row r="18" spans="2:9" x14ac:dyDescent="0.2">
      <c r="B18" s="8" t="s">
        <v>12</v>
      </c>
      <c r="C18" s="60">
        <v>0.16404405008022951</v>
      </c>
      <c r="D18" s="60">
        <v>0.16370177257000798</v>
      </c>
      <c r="E18" s="60">
        <v>0.16592009127755072</v>
      </c>
      <c r="F18" s="60">
        <v>0.18213352367867236</v>
      </c>
      <c r="G18" s="60">
        <v>0.16931843725567397</v>
      </c>
    </row>
    <row r="19" spans="2:9" ht="13.5" thickBot="1" x14ac:dyDescent="0.25">
      <c r="B19" s="9" t="s">
        <v>13</v>
      </c>
      <c r="C19" s="57"/>
      <c r="D19" s="57"/>
      <c r="E19" s="57"/>
      <c r="F19" s="57"/>
      <c r="G19" s="57"/>
    </row>
    <row r="20" spans="2:9" x14ac:dyDescent="0.2">
      <c r="B20" s="8" t="s">
        <v>14</v>
      </c>
      <c r="C20" s="61" t="s">
        <v>70</v>
      </c>
      <c r="D20" s="61">
        <v>2.5000000000000001E-2</v>
      </c>
      <c r="E20" s="61">
        <v>2.5000000000000001E-2</v>
      </c>
      <c r="F20" s="61">
        <v>2.5000000000000001E-2</v>
      </c>
      <c r="G20" s="61">
        <v>0.02</v>
      </c>
    </row>
    <row r="21" spans="2:9" x14ac:dyDescent="0.2">
      <c r="B21" s="8" t="s">
        <v>15</v>
      </c>
      <c r="C21" s="59" t="s">
        <v>72</v>
      </c>
      <c r="D21" s="59">
        <v>0</v>
      </c>
      <c r="E21" s="59">
        <v>0</v>
      </c>
      <c r="F21" s="59">
        <v>0</v>
      </c>
      <c r="G21" s="59">
        <v>0</v>
      </c>
    </row>
    <row r="22" spans="2:9" x14ac:dyDescent="0.2">
      <c r="B22" s="10" t="s">
        <v>16</v>
      </c>
      <c r="C22" s="59" t="s">
        <v>72</v>
      </c>
      <c r="D22" s="59">
        <v>0</v>
      </c>
      <c r="E22" s="59">
        <v>0</v>
      </c>
      <c r="F22" s="59">
        <v>0</v>
      </c>
      <c r="G22" s="59">
        <v>0</v>
      </c>
    </row>
    <row r="23" spans="2:9" x14ac:dyDescent="0.2">
      <c r="B23" s="8" t="s">
        <v>17</v>
      </c>
      <c r="C23" s="60" t="s">
        <v>71</v>
      </c>
      <c r="D23" s="60">
        <v>2.5000000000000001E-2</v>
      </c>
      <c r="E23" s="60">
        <v>2.5000000000000001E-2</v>
      </c>
      <c r="F23" s="60">
        <v>2.5000000000000001E-2</v>
      </c>
      <c r="G23" s="60">
        <v>0.02</v>
      </c>
      <c r="I23" s="68"/>
    </row>
    <row r="24" spans="2:9" x14ac:dyDescent="0.2">
      <c r="B24" s="8" t="s">
        <v>18</v>
      </c>
      <c r="C24" s="62">
        <v>9.3420091277550729E-2</v>
      </c>
      <c r="D24" s="62">
        <v>8.3701772570007979E-2</v>
      </c>
      <c r="E24" s="62">
        <v>8.5920091277550723E-2</v>
      </c>
      <c r="F24" s="62">
        <v>0.10213352367867236</v>
      </c>
      <c r="G24" s="62">
        <v>8.9318437255673969E-2</v>
      </c>
      <c r="H24" s="67"/>
    </row>
    <row r="25" spans="2:9" ht="13.5" thickBot="1" x14ac:dyDescent="0.25">
      <c r="B25" s="6" t="s">
        <v>19</v>
      </c>
      <c r="C25" s="57"/>
      <c r="D25" s="57"/>
      <c r="E25" s="57"/>
      <c r="F25" s="57"/>
      <c r="G25" s="57"/>
    </row>
    <row r="26" spans="2:9" x14ac:dyDescent="0.2">
      <c r="B26" s="8" t="s">
        <v>20</v>
      </c>
      <c r="C26" s="58">
        <v>18441.959397710001</v>
      </c>
      <c r="D26" s="58">
        <v>18641.27448774</v>
      </c>
      <c r="E26" s="58">
        <v>17803.711470210001</v>
      </c>
      <c r="F26" s="58">
        <v>17218.455107289999</v>
      </c>
      <c r="G26" s="58">
        <v>16235</v>
      </c>
    </row>
    <row r="27" spans="2:9" x14ac:dyDescent="0.2">
      <c r="B27" s="8" t="s">
        <v>21</v>
      </c>
      <c r="C27" s="60">
        <v>0.13009999999999999</v>
      </c>
      <c r="D27" s="60">
        <v>0.12836052810679333</v>
      </c>
      <c r="E27" s="60">
        <v>0.12883490873675368</v>
      </c>
      <c r="F27" s="60">
        <v>0.14043482847518823</v>
      </c>
      <c r="G27" s="60">
        <v>0.1335844890101632</v>
      </c>
    </row>
    <row r="28" spans="2:9" ht="13.5" thickBot="1" x14ac:dyDescent="0.25">
      <c r="B28" s="6" t="s">
        <v>22</v>
      </c>
      <c r="C28" s="57"/>
      <c r="D28" s="57"/>
      <c r="E28" s="57"/>
      <c r="F28" s="57"/>
      <c r="G28" s="57"/>
    </row>
    <row r="29" spans="2:9" x14ac:dyDescent="0.2">
      <c r="B29" s="8" t="s">
        <v>23</v>
      </c>
      <c r="C29" s="63" t="s">
        <v>24</v>
      </c>
      <c r="D29" s="63" t="s">
        <v>24</v>
      </c>
      <c r="E29" s="63" t="s">
        <v>24</v>
      </c>
      <c r="F29" s="63" t="s">
        <v>24</v>
      </c>
      <c r="G29" s="63" t="s">
        <v>24</v>
      </c>
    </row>
    <row r="30" spans="2:9" x14ac:dyDescent="0.2">
      <c r="B30" s="8" t="s">
        <v>25</v>
      </c>
      <c r="C30" s="63" t="s">
        <v>24</v>
      </c>
      <c r="D30" s="63" t="s">
        <v>24</v>
      </c>
      <c r="E30" s="63" t="s">
        <v>24</v>
      </c>
      <c r="F30" s="63" t="s">
        <v>24</v>
      </c>
      <c r="G30" s="63" t="s">
        <v>24</v>
      </c>
    </row>
    <row r="31" spans="2:9" x14ac:dyDescent="0.2">
      <c r="B31" s="8" t="s">
        <v>26</v>
      </c>
      <c r="C31" s="63" t="s">
        <v>24</v>
      </c>
      <c r="D31" s="63" t="s">
        <v>24</v>
      </c>
      <c r="E31" s="63" t="s">
        <v>24</v>
      </c>
      <c r="F31" s="63" t="s">
        <v>24</v>
      </c>
      <c r="G31" s="63" t="s">
        <v>24</v>
      </c>
    </row>
    <row r="32" spans="2:9" ht="13.5" thickBot="1" x14ac:dyDescent="0.25">
      <c r="B32" s="6" t="s">
        <v>27</v>
      </c>
      <c r="C32" s="57"/>
      <c r="D32" s="57"/>
      <c r="E32" s="57"/>
      <c r="F32" s="57"/>
      <c r="G32" s="57"/>
    </row>
    <row r="33" spans="2:7" x14ac:dyDescent="0.2">
      <c r="B33" s="8" t="s">
        <v>28</v>
      </c>
      <c r="C33" s="63" t="s">
        <v>24</v>
      </c>
      <c r="D33" s="63" t="s">
        <v>24</v>
      </c>
      <c r="E33" s="63" t="s">
        <v>24</v>
      </c>
      <c r="F33" s="63" t="s">
        <v>24</v>
      </c>
      <c r="G33" s="63" t="s">
        <v>24</v>
      </c>
    </row>
    <row r="34" spans="2:7" x14ac:dyDescent="0.2">
      <c r="B34" s="8" t="s">
        <v>29</v>
      </c>
      <c r="C34" s="63" t="s">
        <v>24</v>
      </c>
      <c r="D34" s="63" t="s">
        <v>24</v>
      </c>
      <c r="E34" s="63" t="s">
        <v>24</v>
      </c>
      <c r="F34" s="63" t="s">
        <v>24</v>
      </c>
      <c r="G34" s="63" t="s">
        <v>24</v>
      </c>
    </row>
    <row r="35" spans="2:7" x14ac:dyDescent="0.2">
      <c r="B35" s="8" t="s">
        <v>30</v>
      </c>
      <c r="C35" s="63" t="s">
        <v>24</v>
      </c>
      <c r="D35" s="63" t="s">
        <v>24</v>
      </c>
      <c r="E35" s="63" t="s">
        <v>24</v>
      </c>
      <c r="F35" s="63" t="s">
        <v>24</v>
      </c>
      <c r="G35" s="63" t="s">
        <v>24</v>
      </c>
    </row>
    <row r="36" spans="2:7" x14ac:dyDescent="0.2">
      <c r="E36" s="2"/>
      <c r="F36" s="2"/>
      <c r="G36" s="2"/>
    </row>
    <row r="37" spans="2:7" x14ac:dyDescent="0.2">
      <c r="B37" s="2" t="s">
        <v>31</v>
      </c>
      <c r="C37" s="2"/>
      <c r="D37" s="2"/>
    </row>
  </sheetData>
  <hyperlinks>
    <hyperlink ref="F2" location="Índice!A1" display="Voltar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B2:H30"/>
  <sheetViews>
    <sheetView showGridLines="0" workbookViewId="0"/>
  </sheetViews>
  <sheetFormatPr defaultRowHeight="15" x14ac:dyDescent="0.25"/>
  <cols>
    <col min="1" max="2" width="2.85546875" customWidth="1"/>
    <col min="3" max="3" width="80.7109375" customWidth="1"/>
    <col min="4" max="6" width="16.140625" customWidth="1"/>
  </cols>
  <sheetData>
    <row r="2" spans="2:8" x14ac:dyDescent="0.25">
      <c r="C2" s="53" t="s">
        <v>67</v>
      </c>
      <c r="F2" s="36" t="s">
        <v>68</v>
      </c>
    </row>
    <row r="4" spans="2:8" x14ac:dyDescent="0.25">
      <c r="B4" s="1"/>
      <c r="C4" s="12"/>
      <c r="D4" s="71"/>
      <c r="E4" s="71"/>
      <c r="F4" s="37"/>
    </row>
    <row r="5" spans="2:8" ht="26.25" x14ac:dyDescent="0.25">
      <c r="B5" s="1"/>
      <c r="C5" s="12"/>
      <c r="D5" s="71" t="s">
        <v>32</v>
      </c>
      <c r="E5" s="71"/>
      <c r="F5" s="37" t="s">
        <v>33</v>
      </c>
    </row>
    <row r="6" spans="2:8" x14ac:dyDescent="0.25">
      <c r="B6" s="12"/>
      <c r="C6" s="48" t="s">
        <v>0</v>
      </c>
      <c r="D6" s="49" t="s">
        <v>73</v>
      </c>
      <c r="E6" s="49">
        <v>44926</v>
      </c>
      <c r="F6" s="49" t="str">
        <f>D6</f>
        <v>3103/2023</v>
      </c>
      <c r="G6" s="47"/>
    </row>
    <row r="7" spans="2:8" x14ac:dyDescent="0.25">
      <c r="B7" s="12"/>
      <c r="C7" s="13" t="s">
        <v>34</v>
      </c>
      <c r="D7" s="14">
        <v>13424.0458199</v>
      </c>
      <c r="E7" s="14">
        <v>13433.692960719998</v>
      </c>
      <c r="F7" s="38">
        <f>(D7*0.105)</f>
        <v>1409.5248110895</v>
      </c>
      <c r="G7" s="47"/>
    </row>
    <row r="8" spans="2:8" x14ac:dyDescent="0.25">
      <c r="B8" s="12"/>
      <c r="C8" s="8" t="s">
        <v>35</v>
      </c>
      <c r="D8" s="15">
        <f>D7-D9-D18</f>
        <v>13386.0458199</v>
      </c>
      <c r="E8" s="15">
        <v>13395.884992819998</v>
      </c>
      <c r="F8" s="39">
        <f>(F7-F9-F18)</f>
        <v>1405.5348110895</v>
      </c>
      <c r="G8" s="47"/>
      <c r="H8" s="66"/>
    </row>
    <row r="9" spans="2:8" x14ac:dyDescent="0.25">
      <c r="B9" s="16"/>
      <c r="C9" s="8" t="s">
        <v>36</v>
      </c>
      <c r="D9" s="15">
        <v>0</v>
      </c>
      <c r="E9" s="15">
        <v>0</v>
      </c>
      <c r="F9" s="39">
        <f>D9*0.105</f>
        <v>0</v>
      </c>
      <c r="G9" s="47"/>
    </row>
    <row r="10" spans="2:8" x14ac:dyDescent="0.25">
      <c r="B10" s="18"/>
      <c r="C10" s="17" t="s">
        <v>37</v>
      </c>
      <c r="D10" s="15" t="s">
        <v>24</v>
      </c>
      <c r="E10" s="15" t="s">
        <v>24</v>
      </c>
      <c r="F10" s="39" t="s">
        <v>24</v>
      </c>
      <c r="G10" s="47"/>
    </row>
    <row r="11" spans="2:8" x14ac:dyDescent="0.25">
      <c r="B11" s="12"/>
      <c r="C11" s="8" t="s">
        <v>38</v>
      </c>
      <c r="D11" s="15" t="s">
        <v>24</v>
      </c>
      <c r="E11" s="15" t="s">
        <v>24</v>
      </c>
      <c r="F11" s="39" t="s">
        <v>24</v>
      </c>
      <c r="G11" s="47"/>
    </row>
    <row r="12" spans="2:8" x14ac:dyDescent="0.25">
      <c r="B12" s="16"/>
      <c r="C12" s="8" t="s">
        <v>39</v>
      </c>
      <c r="D12" s="15" t="s">
        <v>24</v>
      </c>
      <c r="E12" s="15" t="s">
        <v>24</v>
      </c>
      <c r="F12" s="39" t="s">
        <v>24</v>
      </c>
      <c r="G12" s="47"/>
    </row>
    <row r="13" spans="2:8" ht="26.25" x14ac:dyDescent="0.25">
      <c r="B13" s="12"/>
      <c r="C13" s="19" t="s">
        <v>40</v>
      </c>
      <c r="D13" s="15">
        <v>0</v>
      </c>
      <c r="E13" s="15">
        <v>0</v>
      </c>
      <c r="F13" s="39">
        <v>0</v>
      </c>
      <c r="G13" s="47"/>
    </row>
    <row r="14" spans="2:8" ht="15" customHeight="1" x14ac:dyDescent="0.25">
      <c r="B14" s="16"/>
      <c r="C14" s="8" t="s">
        <v>41</v>
      </c>
      <c r="D14" s="15">
        <v>0</v>
      </c>
      <c r="E14" s="15">
        <v>0</v>
      </c>
      <c r="F14" s="39">
        <v>0</v>
      </c>
      <c r="G14" s="47"/>
    </row>
    <row r="15" spans="2:8" ht="25.5" x14ac:dyDescent="0.25">
      <c r="B15" s="12"/>
      <c r="C15" s="17" t="s">
        <v>42</v>
      </c>
      <c r="D15" s="15">
        <v>0</v>
      </c>
      <c r="E15" s="15">
        <v>0</v>
      </c>
      <c r="F15" s="39">
        <v>0</v>
      </c>
      <c r="G15" s="47"/>
    </row>
    <row r="16" spans="2:8" x14ac:dyDescent="0.25">
      <c r="B16" s="16"/>
      <c r="C16" s="8" t="s">
        <v>43</v>
      </c>
      <c r="D16" s="15">
        <v>0</v>
      </c>
      <c r="E16" s="15">
        <v>0</v>
      </c>
      <c r="F16" s="39">
        <v>0</v>
      </c>
      <c r="G16" s="47"/>
    </row>
    <row r="17" spans="2:8" x14ac:dyDescent="0.25">
      <c r="B17" s="12"/>
      <c r="C17" s="20" t="s">
        <v>44</v>
      </c>
      <c r="D17" s="69">
        <v>0</v>
      </c>
      <c r="E17" s="15">
        <v>0</v>
      </c>
      <c r="F17" s="39">
        <v>0</v>
      </c>
      <c r="G17" s="47"/>
    </row>
    <row r="18" spans="2:8" x14ac:dyDescent="0.25">
      <c r="B18" s="12"/>
      <c r="C18" s="21" t="s">
        <v>45</v>
      </c>
      <c r="D18" s="22">
        <v>38</v>
      </c>
      <c r="E18" s="22">
        <v>37.807967900000001</v>
      </c>
      <c r="F18" s="40">
        <f>(D18*0.105)</f>
        <v>3.9899999999999998</v>
      </c>
      <c r="G18" s="47"/>
    </row>
    <row r="19" spans="2:8" x14ac:dyDescent="0.25">
      <c r="B19" s="12"/>
      <c r="C19" s="23" t="s">
        <v>46</v>
      </c>
      <c r="D19" s="14">
        <v>18</v>
      </c>
      <c r="E19" s="14">
        <v>17.557429043177699</v>
      </c>
      <c r="F19" s="38">
        <f>D19*0.105</f>
        <v>1.89</v>
      </c>
      <c r="G19" s="47"/>
      <c r="H19" s="70"/>
    </row>
    <row r="20" spans="2:8" x14ac:dyDescent="0.25">
      <c r="B20" s="12"/>
      <c r="C20" s="8" t="s">
        <v>47</v>
      </c>
      <c r="D20" s="15">
        <v>18</v>
      </c>
      <c r="E20" s="15">
        <v>17.557429043177699</v>
      </c>
      <c r="F20" s="39">
        <f>D20*0.105</f>
        <v>1.89</v>
      </c>
      <c r="G20" s="47"/>
    </row>
    <row r="21" spans="2:8" x14ac:dyDescent="0.25">
      <c r="B21" s="12"/>
      <c r="C21" s="21" t="s">
        <v>48</v>
      </c>
      <c r="D21" s="22">
        <v>0</v>
      </c>
      <c r="E21" s="22">
        <v>0</v>
      </c>
      <c r="F21" s="40">
        <v>0</v>
      </c>
      <c r="G21" s="47"/>
    </row>
    <row r="22" spans="2:8" x14ac:dyDescent="0.25">
      <c r="B22" s="12"/>
      <c r="C22" s="23" t="s">
        <v>49</v>
      </c>
      <c r="D22" s="14">
        <v>1186.4283746200001</v>
      </c>
      <c r="E22" s="14">
        <v>1165.5970656099998</v>
      </c>
      <c r="F22" s="38">
        <f>(D22*0.105)</f>
        <v>124.57497933510001</v>
      </c>
      <c r="G22" s="47"/>
    </row>
    <row r="23" spans="2:8" ht="15.75" thickBot="1" x14ac:dyDescent="0.3">
      <c r="C23" s="24" t="s">
        <v>69</v>
      </c>
      <c r="D23" s="25">
        <f>(SUM(D8,D9,D13,D14,D15,D16,D17,D18,D19,D22))</f>
        <v>14628.47419452</v>
      </c>
      <c r="E23" s="25">
        <v>14616.847455373176</v>
      </c>
      <c r="F23" s="41">
        <f>((SUM(F8,F9,F13,F14,F15,F16,F17,F18,F19,F22)))</f>
        <v>1535.9897904246</v>
      </c>
    </row>
    <row r="24" spans="2:8" x14ac:dyDescent="0.25">
      <c r="C24" s="2" t="s">
        <v>31</v>
      </c>
    </row>
    <row r="25" spans="2:8" x14ac:dyDescent="0.25">
      <c r="B25" s="11"/>
    </row>
    <row r="30" spans="2:8" ht="16.5" customHeight="1" x14ac:dyDescent="0.25"/>
  </sheetData>
  <mergeCells count="2">
    <mergeCell ref="D4:E4"/>
    <mergeCell ref="D5:E5"/>
  </mergeCells>
  <hyperlinks>
    <hyperlink ref="F2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B2:M24"/>
  <sheetViews>
    <sheetView showGridLines="0" showRowColHeaders="0" workbookViewId="0"/>
  </sheetViews>
  <sheetFormatPr defaultRowHeight="15" x14ac:dyDescent="0.25"/>
  <cols>
    <col min="1" max="2" width="2.85546875" customWidth="1"/>
    <col min="9" max="9" width="10.7109375" bestFit="1" customWidth="1"/>
    <col min="10" max="10" width="11.28515625" bestFit="1" customWidth="1"/>
  </cols>
  <sheetData>
    <row r="2" spans="2:13" x14ac:dyDescent="0.25">
      <c r="B2" s="11" t="s">
        <v>50</v>
      </c>
      <c r="M2" s="36" t="s">
        <v>68</v>
      </c>
    </row>
    <row r="5" spans="2:13" x14ac:dyDescent="0.25">
      <c r="B5" s="27"/>
      <c r="C5" s="42"/>
      <c r="D5" s="43"/>
      <c r="E5" s="43"/>
      <c r="F5" s="43"/>
      <c r="G5" s="43"/>
      <c r="H5" s="43"/>
      <c r="I5" s="72">
        <v>45016</v>
      </c>
      <c r="J5" s="72"/>
    </row>
    <row r="6" spans="2:13" ht="15.75" thickBot="1" x14ac:dyDescent="0.3">
      <c r="C6" s="76" t="s">
        <v>51</v>
      </c>
      <c r="D6" s="76"/>
      <c r="E6" s="76"/>
      <c r="F6" s="76"/>
      <c r="G6" s="76"/>
      <c r="H6" s="76"/>
      <c r="I6" s="76"/>
      <c r="J6" s="28" t="s">
        <v>52</v>
      </c>
    </row>
    <row r="7" spans="2:13" x14ac:dyDescent="0.25">
      <c r="B7" s="29"/>
      <c r="C7" s="73" t="s">
        <v>53</v>
      </c>
      <c r="D7" s="73"/>
      <c r="E7" s="73"/>
      <c r="F7" s="73"/>
      <c r="G7" s="73"/>
      <c r="H7" s="73"/>
      <c r="I7" s="44"/>
      <c r="J7" s="15">
        <v>0</v>
      </c>
    </row>
    <row r="8" spans="2:13" x14ac:dyDescent="0.25">
      <c r="B8" s="29"/>
      <c r="C8" s="73" t="s">
        <v>54</v>
      </c>
      <c r="D8" s="73"/>
      <c r="E8" s="73"/>
      <c r="F8" s="73"/>
      <c r="G8" s="73"/>
      <c r="H8" s="73"/>
      <c r="I8" s="44"/>
      <c r="J8" s="15">
        <v>0</v>
      </c>
    </row>
    <row r="9" spans="2:13" x14ac:dyDescent="0.25">
      <c r="B9" s="29"/>
      <c r="C9" s="73" t="s">
        <v>55</v>
      </c>
      <c r="D9" s="73"/>
      <c r="E9" s="73"/>
      <c r="F9" s="73"/>
      <c r="G9" s="73"/>
      <c r="H9" s="73"/>
      <c r="I9" s="44"/>
      <c r="J9" s="15">
        <v>0</v>
      </c>
    </row>
    <row r="10" spans="2:13" x14ac:dyDescent="0.25">
      <c r="B10" s="29"/>
      <c r="C10" s="73" t="s">
        <v>56</v>
      </c>
      <c r="D10" s="73"/>
      <c r="E10" s="73"/>
      <c r="F10" s="73"/>
      <c r="G10" s="73"/>
      <c r="H10" s="73"/>
      <c r="I10" s="44"/>
      <c r="J10" s="15">
        <v>0</v>
      </c>
    </row>
    <row r="11" spans="2:13" x14ac:dyDescent="0.25">
      <c r="B11" s="29"/>
      <c r="C11" s="73" t="s">
        <v>57</v>
      </c>
      <c r="D11" s="73"/>
      <c r="E11" s="73"/>
      <c r="F11" s="73"/>
      <c r="G11" s="73"/>
      <c r="H11" s="73"/>
      <c r="I11" s="44"/>
      <c r="J11" s="15">
        <v>0</v>
      </c>
    </row>
    <row r="12" spans="2:13" x14ac:dyDescent="0.25">
      <c r="B12" s="27"/>
      <c r="C12" s="73" t="s">
        <v>58</v>
      </c>
      <c r="D12" s="73"/>
      <c r="E12" s="73"/>
      <c r="F12" s="73"/>
      <c r="G12" s="73"/>
      <c r="H12" s="73"/>
      <c r="I12" s="44"/>
      <c r="J12" s="15">
        <v>0</v>
      </c>
    </row>
    <row r="13" spans="2:13" x14ac:dyDescent="0.25">
      <c r="B13" s="27"/>
      <c r="C13" s="73" t="s">
        <v>59</v>
      </c>
      <c r="D13" s="73"/>
      <c r="E13" s="73"/>
      <c r="F13" s="73"/>
      <c r="G13" s="73"/>
      <c r="H13" s="73"/>
      <c r="I13" s="44"/>
      <c r="J13" s="15">
        <v>17705786.120000001</v>
      </c>
    </row>
    <row r="14" spans="2:13" x14ac:dyDescent="0.25">
      <c r="B14" s="27"/>
      <c r="C14" s="74" t="s">
        <v>60</v>
      </c>
      <c r="D14" s="74"/>
      <c r="E14" s="74"/>
      <c r="F14" s="74"/>
      <c r="G14" s="74"/>
      <c r="H14" s="74"/>
      <c r="I14" s="45"/>
      <c r="J14" s="22">
        <v>0</v>
      </c>
    </row>
    <row r="15" spans="2:13" ht="15.75" thickBot="1" x14ac:dyDescent="0.3">
      <c r="B15" s="27"/>
      <c r="C15" s="75" t="s">
        <v>61</v>
      </c>
      <c r="D15" s="75"/>
      <c r="E15" s="75"/>
      <c r="F15" s="75"/>
      <c r="G15" s="75"/>
      <c r="H15" s="75"/>
      <c r="I15" s="46"/>
      <c r="J15" s="30">
        <f>J13</f>
        <v>17705786.120000001</v>
      </c>
    </row>
    <row r="21" spans="2:2" x14ac:dyDescent="0.25">
      <c r="B21" s="26"/>
    </row>
    <row r="22" spans="2:2" x14ac:dyDescent="0.25">
      <c r="B22" s="26"/>
    </row>
    <row r="23" spans="2:2" x14ac:dyDescent="0.25">
      <c r="B23" s="26"/>
    </row>
    <row r="24" spans="2:2" x14ac:dyDescent="0.25">
      <c r="B24" s="26"/>
    </row>
  </sheetData>
  <mergeCells count="11">
    <mergeCell ref="I5:J5"/>
    <mergeCell ref="C12:H12"/>
    <mergeCell ref="C13:H13"/>
    <mergeCell ref="C14:H14"/>
    <mergeCell ref="C15:H15"/>
    <mergeCell ref="C6:I6"/>
    <mergeCell ref="C7:H7"/>
    <mergeCell ref="C8:H8"/>
    <mergeCell ref="C9:H9"/>
    <mergeCell ref="C10:H10"/>
    <mergeCell ref="C11:H11"/>
  </mergeCells>
  <hyperlinks>
    <hyperlink ref="M2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</vt:lpstr>
      <vt:lpstr>KM1</vt:lpstr>
      <vt:lpstr>OV1</vt:lpstr>
      <vt:lpstr>MR1</vt:lpstr>
    </vt:vector>
  </TitlesOfParts>
  <Company>Banco Carrefour Solucoes Financeiras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CSF SA</dc:creator>
  <cp:lastModifiedBy>FELIPE GAISLER DA SILVA</cp:lastModifiedBy>
  <dcterms:created xsi:type="dcterms:W3CDTF">2020-11-25T18:05:38Z</dcterms:created>
  <dcterms:modified xsi:type="dcterms:W3CDTF">2023-05-30T22:40:20Z</dcterms:modified>
</cp:coreProperties>
</file>